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2016_de minimis\Píla Rosík, s.r.o\VO + Prieskum trhu\VO nové\Web\"/>
    </mc:Choice>
  </mc:AlternateContent>
  <bookViews>
    <workbookView xWindow="0" yWindow="0" windowWidth="28800" windowHeight="1312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2'!$A$1:$A$39</definedName>
    <definedName name="aukcia">[1]summary!$F$187</definedName>
    <definedName name="_xlnm.Print_Area" localSheetId="0">'Príloha č. 2'!$B$4:$J$39</definedName>
    <definedName name="obstarávateľ" comment="obstarávateľ vs verejný obstarávateľ">[1]summary!$Z$4</definedName>
    <definedName name="today">[1]summary!$K$37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  <c r="A35" i="1"/>
  <c r="A32" i="1"/>
  <c r="J31" i="1"/>
  <c r="J30" i="1"/>
  <c r="A30" i="1"/>
  <c r="J29" i="1"/>
  <c r="J28" i="1"/>
  <c r="A28" i="1"/>
  <c r="A7" i="1"/>
  <c r="A5" i="1"/>
  <c r="A38" i="1" s="1"/>
  <c r="J4" i="1"/>
  <c r="J32" i="1" l="1"/>
  <c r="A25" i="1"/>
  <c r="A36" i="1"/>
  <c r="A8" i="1"/>
  <c r="A26" i="1"/>
  <c r="A29" i="1"/>
  <c r="A31" i="1"/>
  <c r="A33" i="1"/>
  <c r="A37" i="1"/>
  <c r="A6" i="1"/>
  <c r="A27" i="1"/>
  <c r="A34" i="1"/>
  <c r="B23" i="1" l="1"/>
  <c r="C12" i="1"/>
  <c r="A9" i="1"/>
  <c r="A4" i="1"/>
  <c r="B5" i="1"/>
  <c r="G39" i="1"/>
  <c r="B7" i="1"/>
  <c r="A20" i="1" l="1"/>
  <c r="A16" i="1"/>
  <c r="A23" i="1"/>
  <c r="A19" i="1"/>
  <c r="A15" i="1"/>
  <c r="A12" i="1"/>
  <c r="A22" i="1"/>
  <c r="A18" i="1"/>
  <c r="A14" i="1"/>
  <c r="A11" i="1"/>
  <c r="A24" i="1"/>
  <c r="A21" i="1"/>
  <c r="A17" i="1"/>
  <c r="A13" i="1"/>
  <c r="A10" i="1"/>
</calcChain>
</file>

<file path=xl/sharedStrings.xml><?xml version="1.0" encoding="utf-8"?>
<sst xmlns="http://schemas.openxmlformats.org/spreadsheetml/2006/main" count="37" uniqueCount="31">
  <si>
    <t>Pokyny k vyplneniu: Vypĺňajú sa žlto vyznačené polia !!!</t>
  </si>
  <si>
    <t>Stavebné práce</t>
  </si>
  <si>
    <t>Na základe Vašej výzvy na predloženie cenovej ponuky Vám predkladáme cenovú ponuku a vyhlasujeme, že sme si preštudovali Výzvu na predloženie cenovej ponuky a súhlasíme s podmienkami uvedenými vo Výzve na predloženie cenovej ponuky.</t>
  </si>
  <si>
    <t>Obchodný názov:</t>
  </si>
  <si>
    <t>Sídlo:</t>
  </si>
  <si>
    <t>IČO: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</si>
  <si>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</si>
  <si>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</si>
  <si>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</si>
  <si>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</si>
  <si>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</si>
  <si>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</si>
  <si>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Kmeňová pásová píla</t>
  </si>
  <si>
    <t>Položka</t>
  </si>
  <si>
    <t>Názov výrobcu</t>
  </si>
  <si>
    <t>Typové označenie</t>
  </si>
  <si>
    <t>Merná jednotka</t>
  </si>
  <si>
    <t>Jednotková cena 
v EUR bez DPH*</t>
  </si>
  <si>
    <t>Množstvo</t>
  </si>
  <si>
    <t>Cena celkom 
v EUR bez DPH</t>
  </si>
  <si>
    <t>Stojan kmeňovej pásovej píly</t>
  </si>
  <si>
    <t>ks</t>
  </si>
  <si>
    <t>Upínací vozík gulatiny</t>
  </si>
  <si>
    <t>Ďalšie súčasti hodnoty obstarávaného zariadenia</t>
  </si>
  <si>
    <t>Doprava na miesto realizácie</t>
  </si>
  <si>
    <t>-</t>
  </si>
  <si>
    <t>Montáž zariadenia a uvedenie do prevádzky</t>
  </si>
  <si>
    <t>* Ak je neplatca DPH, uvádza sa jednotková cena celkom.</t>
  </si>
  <si>
    <t xml:space="preserve">Cenová ponuka spolu: </t>
  </si>
  <si>
    <t>Miesto: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</si>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</sst>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84">
    <xf numFmtId="0" fontId="0" fillId="0" borderId="0" xfId="0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quotePrefix="1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Protection="1"/>
    <xf numFmtId="0" fontId="0" fillId="0" borderId="0" xfId="0" applyFont="1" applyAlignment="1" applyProtection="1">
      <alignment vertical="center"/>
    </xf>
    <xf numFmtId="49" fontId="0" fillId="0" borderId="0" xfId="0" applyNumberFormat="1" applyFont="1" applyBorder="1" applyProtection="1"/>
    <xf numFmtId="0" fontId="0" fillId="0" borderId="11" xfId="0" applyFont="1" applyBorder="1" applyProtection="1"/>
    <xf numFmtId="0" fontId="0" fillId="0" borderId="0" xfId="0" applyFont="1" applyBorder="1" applyProtection="1"/>
    <xf numFmtId="0" fontId="0" fillId="0" borderId="0" xfId="0" applyFont="1" applyProtection="1"/>
    <xf numFmtId="49" fontId="0" fillId="0" borderId="0" xfId="0" applyNumberFormat="1" applyFont="1" applyProtection="1"/>
    <xf numFmtId="49" fontId="1" fillId="5" borderId="0" xfId="0" applyNumberFormat="1" applyFont="1" applyFill="1" applyAlignment="1" applyProtection="1"/>
    <xf numFmtId="0" fontId="11" fillId="2" borderId="15" xfId="0" applyFont="1" applyFill="1" applyBorder="1" applyAlignment="1" applyProtection="1">
      <alignment vertical="center" wrapText="1"/>
    </xf>
    <xf numFmtId="0" fontId="11" fillId="2" borderId="16" xfId="0" applyFont="1" applyFill="1" applyBorder="1" applyAlignment="1" applyProtection="1">
      <alignment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3" fillId="3" borderId="18" xfId="0" applyFont="1" applyFill="1" applyBorder="1" applyAlignment="1" applyProtection="1">
      <alignment vertical="center" wrapText="1"/>
      <protection locked="0"/>
    </xf>
    <xf numFmtId="0" fontId="13" fillId="3" borderId="16" xfId="0" applyFont="1" applyFill="1" applyBorder="1" applyAlignment="1" applyProtection="1">
      <alignment vertical="center" wrapText="1"/>
      <protection locked="0"/>
    </xf>
    <xf numFmtId="164" fontId="12" fillId="4" borderId="17" xfId="0" applyNumberFormat="1" applyFont="1" applyFill="1" applyBorder="1" applyAlignment="1" applyProtection="1">
      <alignment horizontal="center" vertical="center" wrapText="1"/>
    </xf>
    <xf numFmtId="4" fontId="12" fillId="3" borderId="19" xfId="0" applyNumberFormat="1" applyFont="1" applyFill="1" applyBorder="1" applyAlignment="1" applyProtection="1">
      <alignment vertical="center" wrapText="1"/>
      <protection locked="0"/>
    </xf>
    <xf numFmtId="164" fontId="12" fillId="4" borderId="11" xfId="0" applyNumberFormat="1" applyFont="1" applyFill="1" applyBorder="1" applyAlignment="1" applyProtection="1">
      <alignment vertical="center" wrapText="1"/>
    </xf>
    <xf numFmtId="4" fontId="12" fillId="0" borderId="17" xfId="0" applyNumberFormat="1" applyFont="1" applyFill="1" applyBorder="1" applyAlignment="1" applyProtection="1">
      <alignment vertical="center" wrapText="1"/>
    </xf>
    <xf numFmtId="0" fontId="13" fillId="3" borderId="6" xfId="0" applyFont="1" applyFill="1" applyBorder="1" applyAlignment="1" applyProtection="1">
      <alignment vertical="center" wrapText="1"/>
      <protection locked="0"/>
    </xf>
    <xf numFmtId="0" fontId="13" fillId="3" borderId="7" xfId="0" applyFont="1" applyFill="1" applyBorder="1" applyAlignment="1" applyProtection="1">
      <alignment vertical="center" wrapText="1"/>
      <protection locked="0"/>
    </xf>
    <xf numFmtId="164" fontId="12" fillId="4" borderId="20" xfId="0" applyNumberFormat="1" applyFont="1" applyFill="1" applyBorder="1" applyAlignment="1" applyProtection="1">
      <alignment horizontal="center" vertical="center" wrapText="1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164" fontId="12" fillId="4" borderId="22" xfId="0" applyNumberFormat="1" applyFont="1" applyFill="1" applyBorder="1" applyAlignment="1" applyProtection="1">
      <alignment vertical="center" wrapText="1"/>
    </xf>
    <xf numFmtId="4" fontId="12" fillId="0" borderId="20" xfId="0" applyNumberFormat="1" applyFont="1" applyFill="1" applyBorder="1" applyAlignment="1" applyProtection="1">
      <alignment vertical="center" wrapText="1"/>
    </xf>
    <xf numFmtId="0" fontId="12" fillId="4" borderId="24" xfId="0" applyNumberFormat="1" applyFont="1" applyFill="1" applyBorder="1" applyAlignment="1" applyProtection="1">
      <alignment vertical="center" wrapText="1"/>
    </xf>
    <xf numFmtId="164" fontId="12" fillId="4" borderId="6" xfId="0" applyNumberFormat="1" applyFont="1" applyFill="1" applyBorder="1" applyAlignment="1" applyProtection="1">
      <alignment horizontal="center" vertical="center" wrapText="1"/>
    </xf>
    <xf numFmtId="164" fontId="12" fillId="4" borderId="7" xfId="0" applyNumberFormat="1" applyFont="1" applyFill="1" applyBorder="1" applyAlignment="1" applyProtection="1">
      <alignment horizontal="center" vertical="center" wrapText="1"/>
    </xf>
    <xf numFmtId="0" fontId="12" fillId="4" borderId="27" xfId="0" applyNumberFormat="1" applyFont="1" applyFill="1" applyBorder="1" applyAlignment="1" applyProtection="1">
      <alignment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horizontal="center" vertical="center" wrapText="1"/>
    </xf>
    <xf numFmtId="164" fontId="12" fillId="4" borderId="30" xfId="0" applyNumberFormat="1" applyFont="1" applyFill="1" applyBorder="1" applyAlignment="1" applyProtection="1">
      <alignment horizontal="center" vertical="center" wrapText="1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164" fontId="12" fillId="4" borderId="32" xfId="0" applyNumberFormat="1" applyFont="1" applyFill="1" applyBorder="1" applyAlignment="1" applyProtection="1">
      <alignment vertical="center" wrapText="1"/>
    </xf>
    <xf numFmtId="4" fontId="12" fillId="0" borderId="30" xfId="0" applyNumberFormat="1" applyFont="1" applyFill="1" applyBorder="1" applyAlignment="1" applyProtection="1">
      <alignment vertical="center" wrapText="1"/>
    </xf>
    <xf numFmtId="49" fontId="14" fillId="0" borderId="0" xfId="0" applyNumberFormat="1" applyFont="1" applyFill="1" applyAlignment="1" applyProtection="1">
      <alignment vertical="top"/>
    </xf>
    <xf numFmtId="0" fontId="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2" borderId="33" xfId="0" applyNumberFormat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</xf>
    <xf numFmtId="0" fontId="8" fillId="0" borderId="34" xfId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34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2" fillId="4" borderId="12" xfId="0" applyNumberFormat="1" applyFont="1" applyFill="1" applyBorder="1" applyAlignment="1" applyProtection="1">
      <alignment horizontal="center" vertical="center" wrapText="1"/>
    </xf>
    <xf numFmtId="0" fontId="12" fillId="4" borderId="13" xfId="0" applyNumberFormat="1" applyFont="1" applyFill="1" applyBorder="1" applyAlignment="1" applyProtection="1">
      <alignment horizontal="center" vertical="center" wrapText="1"/>
    </xf>
    <xf numFmtId="0" fontId="12" fillId="4" borderId="14" xfId="0" applyNumberFormat="1" applyFont="1" applyFill="1" applyBorder="1" applyAlignment="1" applyProtection="1">
      <alignment horizontal="center" vertical="center" wrapText="1"/>
    </xf>
    <xf numFmtId="0" fontId="12" fillId="4" borderId="15" xfId="0" applyNumberFormat="1" applyFont="1" applyFill="1" applyBorder="1" applyAlignment="1" applyProtection="1">
      <alignment horizontal="center" vertical="center" wrapText="1"/>
    </xf>
    <xf numFmtId="0" fontId="12" fillId="4" borderId="11" xfId="0" applyNumberFormat="1" applyFont="1" applyFill="1" applyBorder="1" applyAlignment="1" applyProtection="1">
      <alignment horizontal="center" vertical="center" wrapText="1"/>
    </xf>
    <xf numFmtId="0" fontId="12" fillId="4" borderId="19" xfId="0" applyNumberFormat="1" applyFont="1" applyFill="1" applyBorder="1" applyAlignment="1" applyProtection="1">
      <alignment horizontal="center" vertical="center" wrapText="1"/>
    </xf>
    <xf numFmtId="0" fontId="12" fillId="4" borderId="23" xfId="0" applyNumberFormat="1" applyFont="1" applyFill="1" applyBorder="1" applyAlignment="1" applyProtection="1">
      <alignment horizontal="center" vertical="center" wrapText="1"/>
    </xf>
    <xf numFmtId="0" fontId="12" fillId="4" borderId="25" xfId="0" applyNumberFormat="1" applyFont="1" applyFill="1" applyBorder="1" applyAlignment="1" applyProtection="1">
      <alignment horizontal="center" vertical="center" wrapText="1"/>
    </xf>
    <xf numFmtId="0" fontId="12" fillId="4" borderId="26" xfId="0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vertical="center"/>
    </xf>
    <xf numFmtId="0" fontId="8" fillId="0" borderId="9" xfId="1" applyFont="1" applyFill="1" applyBorder="1" applyAlignment="1" applyProtection="1">
      <alignment vertical="center"/>
    </xf>
    <xf numFmtId="0" fontId="7" fillId="3" borderId="8" xfId="1" applyFont="1" applyFill="1" applyBorder="1" applyAlignment="1" applyProtection="1">
      <alignment vertical="center"/>
      <protection locked="0"/>
    </xf>
    <xf numFmtId="0" fontId="7" fillId="3" borderId="10" xfId="1" applyFont="1" applyFill="1" applyBorder="1" applyAlignment="1" applyProtection="1">
      <alignment vertical="center"/>
      <protection locked="0"/>
    </xf>
    <xf numFmtId="0" fontId="9" fillId="0" borderId="0" xfId="0" applyNumberFormat="1" applyFont="1" applyAlignment="1" applyProtection="1"/>
    <xf numFmtId="49" fontId="1" fillId="0" borderId="0" xfId="0" applyNumberFormat="1" applyFont="1" applyAlignment="1" applyProtection="1">
      <alignment horizontal="right"/>
    </xf>
    <xf numFmtId="49" fontId="0" fillId="4" borderId="0" xfId="0" applyNumberFormat="1" applyFont="1" applyFill="1" applyAlignment="1" applyProtection="1"/>
    <xf numFmtId="0" fontId="10" fillId="2" borderId="12" xfId="0" applyFont="1" applyFill="1" applyBorder="1" applyAlignment="1" applyProtection="1">
      <alignment vertical="center" wrapText="1"/>
    </xf>
    <xf numFmtId="0" fontId="10" fillId="2" borderId="13" xfId="0" applyFont="1" applyFill="1" applyBorder="1" applyAlignment="1" applyProtection="1">
      <alignment vertical="center" wrapText="1"/>
    </xf>
    <xf numFmtId="0" fontId="10" fillId="2" borderId="14" xfId="0" applyFont="1" applyFill="1" applyBorder="1" applyAlignment="1" applyProtection="1">
      <alignment vertical="center" wrapText="1"/>
    </xf>
    <xf numFmtId="0" fontId="8" fillId="0" borderId="8" xfId="1" applyFont="1" applyFill="1" applyBorder="1" applyAlignment="1" applyProtection="1">
      <alignment vertical="top"/>
    </xf>
    <xf numFmtId="0" fontId="8" fillId="0" borderId="9" xfId="1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vertical="center"/>
    </xf>
    <xf numFmtId="0" fontId="7" fillId="3" borderId="6" xfId="1" applyFont="1" applyFill="1" applyBorder="1" applyAlignment="1" applyProtection="1">
      <alignment vertical="center"/>
      <protection locked="0"/>
    </xf>
    <xf numFmtId="0" fontId="7" fillId="3" borderId="7" xfId="1" applyFont="1" applyFill="1" applyBorder="1" applyAlignment="1" applyProtection="1">
      <alignment vertical="center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2016_de%20minimis/P&#237;la%20Ros&#237;k,%20s.r.o/VO%20+%20Prieskum%20trhu/VO%20nov&#233;/PT%20+%20VO%202016_Predloha_2015_343_v001ab_po%2001.02.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obstarávateľ</v>
          </cell>
        </row>
        <row r="8">
          <cell r="F8" t="str">
            <v>Tovary</v>
          </cell>
        </row>
        <row r="37">
          <cell r="K37">
            <v>43017</v>
          </cell>
        </row>
        <row r="39">
          <cell r="K39">
            <v>42991</v>
          </cell>
        </row>
        <row r="187">
          <cell r="F187" t="str">
            <v>nie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  <row r="111">
          <cell r="C111" t="str">
            <v xml:space="preserve">Príloha č. 2: </v>
          </cell>
          <cell r="E111" t="str">
            <v>Cenová ponuka</v>
          </cell>
        </row>
      </sheetData>
      <sheetData sheetId="5"/>
      <sheetData sheetId="6"/>
      <sheetData sheetId="7"/>
      <sheetData sheetId="8">
        <row r="614">
          <cell r="C614" t="str">
            <v>Kúpna zmluva – Príloha č. 2:</v>
          </cell>
          <cell r="F614" t="str">
            <v>Rozpočet cenovej ponuky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filterMode="1"/>
  <dimension ref="A1:L39"/>
  <sheetViews>
    <sheetView tabSelected="1" view="pageBreakPreview" zoomScaleNormal="100" zoomScaleSheetLayoutView="100" workbookViewId="0">
      <pane ySplit="3" topLeftCell="A4" activePane="bottomLeft" state="frozen"/>
      <selection pane="bottomLeft" activeCell="H28" sqref="H28:H30"/>
    </sheetView>
  </sheetViews>
  <sheetFormatPr defaultColWidth="9.140625" defaultRowHeight="15" x14ac:dyDescent="0.25"/>
  <cols>
    <col min="1" max="1" width="4.7109375" style="14" customWidth="1"/>
    <col min="2" max="2" width="3.28515625" style="15" customWidth="1"/>
    <col min="3" max="3" width="13.7109375" style="14" customWidth="1"/>
    <col min="4" max="4" width="18.7109375" style="14" customWidth="1"/>
    <col min="5" max="6" width="20.7109375" style="14" customWidth="1"/>
    <col min="7" max="7" width="8.7109375" style="14" customWidth="1"/>
    <col min="8" max="8" width="15.7109375" style="14" customWidth="1"/>
    <col min="9" max="9" width="8.7109375" style="14" customWidth="1"/>
    <col min="10" max="10" width="15.7109375" style="14" customWidth="1"/>
    <col min="11" max="11" width="6.5703125" style="14" bestFit="1" customWidth="1"/>
    <col min="12" max="12" width="14.5703125" style="14" bestFit="1" customWidth="1"/>
    <col min="13" max="24" width="9.140625" style="14"/>
    <col min="25" max="25" width="9.42578125" style="14" bestFit="1" customWidth="1"/>
    <col min="26" max="16384" width="9.140625" style="14"/>
  </cols>
  <sheetData>
    <row r="1" spans="1:12" s="1" customFormat="1" x14ac:dyDescent="0.25">
      <c r="A1" s="1">
        <v>1</v>
      </c>
    </row>
    <row r="2" spans="1:12" s="1" customFormat="1" ht="18.75" x14ac:dyDescent="0.25">
      <c r="A2" s="2">
        <v>1</v>
      </c>
      <c r="B2" s="3" t="s">
        <v>0</v>
      </c>
      <c r="C2" s="3"/>
      <c r="D2" s="3"/>
    </row>
    <row r="3" spans="1:12" s="1" customFormat="1" x14ac:dyDescent="0.25">
      <c r="A3" s="1">
        <v>1</v>
      </c>
    </row>
    <row r="4" spans="1:12" s="2" customFormat="1" ht="21" hidden="1" x14ac:dyDescent="0.25">
      <c r="A4" s="2">
        <f>IF(OR([1]summary!$K$39="",[1]summary!$K$39&gt;=[1]summary!$K$37),1,0)*$A$5</f>
        <v>0</v>
      </c>
      <c r="B4" s="4"/>
      <c r="C4" s="5"/>
      <c r="D4" s="5"/>
      <c r="E4" s="5"/>
      <c r="F4" s="5"/>
      <c r="G4" s="5"/>
      <c r="H4" s="5"/>
      <c r="I4" s="5"/>
      <c r="J4" s="6" t="str">
        <f>'[1]Výzva na prieskum trhu'!$C$111</f>
        <v xml:space="preserve">Príloha č. 2: </v>
      </c>
      <c r="L4" s="7" t="s">
        <v>1</v>
      </c>
    </row>
    <row r="5" spans="1:12" s="2" customFormat="1" ht="23.25" x14ac:dyDescent="0.25">
      <c r="A5" s="2">
        <f>IF([1]summary!$F$8=L4,0,1)</f>
        <v>1</v>
      </c>
      <c r="B5" s="75" t="str">
        <f>IF([1]summary!$F$8=$L$4,"",IF(OR([1]summary!$K$39="",[1]summary!$K$39&gt;=[1]summary!$K$37),'[1]Výzva na prieskum trhu'!$B$2,'[1]Súťažné podklady'!$C$614))</f>
        <v>Kúpna zmluva – Príloha č. 2:</v>
      </c>
      <c r="C5" s="75"/>
      <c r="D5" s="75"/>
      <c r="E5" s="75"/>
      <c r="F5" s="75"/>
      <c r="G5" s="75"/>
      <c r="H5" s="75"/>
      <c r="I5" s="75"/>
      <c r="J5" s="75"/>
      <c r="L5" s="7"/>
    </row>
    <row r="6" spans="1:12" s="2" customFormat="1" x14ac:dyDescent="0.25">
      <c r="A6" s="2">
        <f>$A$5</f>
        <v>1</v>
      </c>
      <c r="B6" s="8"/>
      <c r="C6" s="8"/>
      <c r="D6" s="8"/>
      <c r="E6" s="8"/>
      <c r="F6" s="8"/>
      <c r="G6" s="8"/>
      <c r="H6" s="8"/>
      <c r="I6" s="8"/>
      <c r="J6" s="8"/>
      <c r="L6" s="7"/>
    </row>
    <row r="7" spans="1:12" s="2" customFormat="1" ht="23.25" x14ac:dyDescent="0.25">
      <c r="A7" s="2">
        <f>$A$5</f>
        <v>1</v>
      </c>
      <c r="B7" s="75" t="str">
        <f>IF([1]summary!$F$8=$L$4,"",IF(OR([1]summary!$K$39="",[1]summary!$K$39&gt;=[1]summary!$K$37),'[1]Výzva na prieskum trhu'!$E$111,'[1]Súťažné podklady'!$F$614))</f>
        <v>Rozpočet cenovej ponuky</v>
      </c>
      <c r="C7" s="75"/>
      <c r="D7" s="75"/>
      <c r="E7" s="75"/>
      <c r="F7" s="75"/>
      <c r="G7" s="75"/>
      <c r="H7" s="75"/>
      <c r="I7" s="75"/>
      <c r="J7" s="75"/>
      <c r="L7" s="7"/>
    </row>
    <row r="8" spans="1:12" s="1" customFormat="1" x14ac:dyDescent="0.25">
      <c r="A8" s="2">
        <f>$A$5</f>
        <v>1</v>
      </c>
      <c r="B8" s="9"/>
    </row>
    <row r="9" spans="1:12" s="1" customFormat="1" hidden="1" x14ac:dyDescent="0.25">
      <c r="A9" s="1">
        <f>IF(OR([1]summary!$K$39="",[1]summary!$K$39&gt;=[1]summary!$K$37),1,0)</f>
        <v>0</v>
      </c>
      <c r="B9" s="76" t="s">
        <v>2</v>
      </c>
      <c r="C9" s="76"/>
      <c r="D9" s="76"/>
      <c r="E9" s="76"/>
      <c r="F9" s="76"/>
      <c r="G9" s="76"/>
      <c r="H9" s="76"/>
      <c r="I9" s="76"/>
      <c r="J9" s="76"/>
    </row>
    <row r="10" spans="1:12" s="1" customFormat="1" hidden="1" x14ac:dyDescent="0.25">
      <c r="A10" s="1">
        <f t="shared" ref="A10:A24" si="0">$A$9</f>
        <v>0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2" s="1" customFormat="1" hidden="1" x14ac:dyDescent="0.25">
      <c r="A11" s="1">
        <f t="shared" si="0"/>
        <v>0</v>
      </c>
      <c r="B11" s="9"/>
    </row>
    <row r="12" spans="1:12" s="10" customFormat="1" ht="19.5" hidden="1" customHeight="1" thickBot="1" x14ac:dyDescent="0.3">
      <c r="A12" s="1">
        <f t="shared" si="0"/>
        <v>0</v>
      </c>
      <c r="C12" s="77" t="str">
        <f>"Identifikačné údaje "&amp;IF(OR([1]summary!$K$39="",[1]summary!$K$39&gt;=[1]summary!$K$37),"navrhovateľa:","dodávateľa:")</f>
        <v>Identifikačné údaje dodávateľa:</v>
      </c>
      <c r="D12" s="78"/>
      <c r="E12" s="78"/>
      <c r="F12" s="79"/>
    </row>
    <row r="13" spans="1:12" s="10" customFormat="1" ht="19.5" hidden="1" customHeight="1" x14ac:dyDescent="0.25">
      <c r="A13" s="1">
        <f t="shared" si="0"/>
        <v>0</v>
      </c>
      <c r="C13" s="80" t="s">
        <v>3</v>
      </c>
      <c r="D13" s="81"/>
      <c r="E13" s="82"/>
      <c r="F13" s="83"/>
    </row>
    <row r="14" spans="1:12" s="10" customFormat="1" ht="39" hidden="1" customHeight="1" x14ac:dyDescent="0.25">
      <c r="A14" s="1">
        <f t="shared" si="0"/>
        <v>0</v>
      </c>
      <c r="C14" s="73" t="s">
        <v>4</v>
      </c>
      <c r="D14" s="74"/>
      <c r="E14" s="65"/>
      <c r="F14" s="66"/>
    </row>
    <row r="15" spans="1:12" s="10" customFormat="1" ht="19.5" hidden="1" customHeight="1" x14ac:dyDescent="0.25">
      <c r="A15" s="1">
        <f t="shared" si="0"/>
        <v>0</v>
      </c>
      <c r="C15" s="63" t="s">
        <v>5</v>
      </c>
      <c r="D15" s="64"/>
      <c r="E15" s="65"/>
      <c r="F15" s="66"/>
    </row>
    <row r="16" spans="1:12" s="10" customFormat="1" ht="19.5" hidden="1" customHeight="1" x14ac:dyDescent="0.25">
      <c r="A16" s="1">
        <f t="shared" si="0"/>
        <v>0</v>
      </c>
      <c r="C16" s="63" t="s">
        <v>6</v>
      </c>
      <c r="D16" s="64"/>
      <c r="E16" s="65"/>
      <c r="F16" s="66"/>
    </row>
    <row r="17" spans="1:12" s="10" customFormat="1" ht="19.5" hidden="1" customHeight="1" x14ac:dyDescent="0.25">
      <c r="A17" s="1">
        <f t="shared" si="0"/>
        <v>0</v>
      </c>
      <c r="C17" s="63" t="s">
        <v>7</v>
      </c>
      <c r="D17" s="64"/>
      <c r="E17" s="65"/>
      <c r="F17" s="66"/>
    </row>
    <row r="18" spans="1:12" s="10" customFormat="1" ht="19.5" hidden="1" customHeight="1" x14ac:dyDescent="0.25">
      <c r="A18" s="1">
        <f t="shared" si="0"/>
        <v>0</v>
      </c>
      <c r="C18" s="63" t="s">
        <v>8</v>
      </c>
      <c r="D18" s="64"/>
      <c r="E18" s="65"/>
      <c r="F18" s="66"/>
    </row>
    <row r="19" spans="1:12" s="10" customFormat="1" ht="19.5" hidden="1" customHeight="1" x14ac:dyDescent="0.25">
      <c r="A19" s="1">
        <f t="shared" si="0"/>
        <v>0</v>
      </c>
      <c r="C19" s="63" t="s">
        <v>9</v>
      </c>
      <c r="D19" s="64"/>
      <c r="E19" s="65"/>
      <c r="F19" s="66"/>
    </row>
    <row r="20" spans="1:12" s="10" customFormat="1" ht="19.5" hidden="1" customHeight="1" thickBot="1" x14ac:dyDescent="0.3">
      <c r="A20" s="1">
        <f t="shared" si="0"/>
        <v>0</v>
      </c>
      <c r="C20" s="63" t="s">
        <v>10</v>
      </c>
      <c r="D20" s="64"/>
      <c r="E20" s="65"/>
      <c r="F20" s="66"/>
    </row>
    <row r="21" spans="1:12" hidden="1" x14ac:dyDescent="0.25">
      <c r="A21" s="1">
        <f t="shared" si="0"/>
        <v>0</v>
      </c>
      <c r="B21" s="11"/>
      <c r="C21" s="12"/>
      <c r="D21" s="12"/>
      <c r="E21" s="12"/>
      <c r="F21" s="12"/>
      <c r="G21" s="13"/>
    </row>
    <row r="22" spans="1:12" hidden="1" x14ac:dyDescent="0.25">
      <c r="A22" s="1">
        <f t="shared" si="0"/>
        <v>0</v>
      </c>
      <c r="C22" s="13"/>
      <c r="D22" s="13"/>
      <c r="E22" s="13"/>
      <c r="F22" s="13"/>
    </row>
    <row r="23" spans="1:12" ht="18.75" hidden="1" x14ac:dyDescent="0.3">
      <c r="A23" s="1">
        <f t="shared" si="0"/>
        <v>0</v>
      </c>
      <c r="B23" s="67" t="str">
        <f>"Špecifikácia cien v ponuke "&amp;IF(OR([1]summary!$K$39="",[1]summary!$K$39&gt;=[1]summary!$K$37),"navrhovateľa:","dodávateľa:")</f>
        <v>Špecifikácia cien v ponuke dodávateľa:</v>
      </c>
      <c r="C23" s="67"/>
      <c r="D23" s="67"/>
      <c r="E23" s="67"/>
      <c r="F23" s="67"/>
      <c r="G23" s="67"/>
      <c r="H23" s="67"/>
      <c r="I23" s="67"/>
      <c r="J23" s="67"/>
    </row>
    <row r="24" spans="1:12" hidden="1" x14ac:dyDescent="0.25">
      <c r="A24" s="1">
        <f t="shared" si="0"/>
        <v>0</v>
      </c>
    </row>
    <row r="25" spans="1:12" x14ac:dyDescent="0.25">
      <c r="A25" s="10">
        <f t="shared" ref="A25:A39" si="1">$A$5</f>
        <v>1</v>
      </c>
      <c r="B25" s="68" t="s">
        <v>11</v>
      </c>
      <c r="C25" s="68"/>
      <c r="D25" s="69" t="s">
        <v>12</v>
      </c>
      <c r="E25" s="69"/>
      <c r="F25" s="69"/>
      <c r="G25" s="69"/>
      <c r="H25" s="69"/>
      <c r="I25" s="69"/>
      <c r="J25" s="69"/>
      <c r="K25" s="16"/>
      <c r="L25" s="16"/>
    </row>
    <row r="26" spans="1:12" ht="15.75" thickBot="1" x14ac:dyDescent="0.3">
      <c r="A26" s="10">
        <f t="shared" si="1"/>
        <v>1</v>
      </c>
    </row>
    <row r="27" spans="1:12" ht="30" customHeight="1" thickBot="1" x14ac:dyDescent="0.3">
      <c r="A27" s="10">
        <f t="shared" si="1"/>
        <v>1</v>
      </c>
      <c r="B27" s="70" t="s">
        <v>13</v>
      </c>
      <c r="C27" s="71"/>
      <c r="D27" s="72"/>
      <c r="E27" s="17" t="s">
        <v>14</v>
      </c>
      <c r="F27" s="18" t="s">
        <v>15</v>
      </c>
      <c r="G27" s="19" t="s">
        <v>16</v>
      </c>
      <c r="H27" s="20" t="s">
        <v>17</v>
      </c>
      <c r="I27" s="19" t="s">
        <v>18</v>
      </c>
      <c r="J27" s="21" t="s">
        <v>19</v>
      </c>
    </row>
    <row r="28" spans="1:12" ht="30" customHeight="1" thickBot="1" x14ac:dyDescent="0.3">
      <c r="A28" s="10">
        <f t="shared" si="1"/>
        <v>1</v>
      </c>
      <c r="B28" s="53" t="s">
        <v>20</v>
      </c>
      <c r="C28" s="54"/>
      <c r="D28" s="55"/>
      <c r="E28" s="22"/>
      <c r="F28" s="23"/>
      <c r="G28" s="24" t="s">
        <v>21</v>
      </c>
      <c r="H28" s="25"/>
      <c r="I28" s="26">
        <v>1</v>
      </c>
      <c r="J28" s="27" t="str">
        <f>IF(AND(H28&lt;&gt;"",I28&lt;&gt;""),H28*I28,"")</f>
        <v/>
      </c>
    </row>
    <row r="29" spans="1:12" ht="30" customHeight="1" thickBot="1" x14ac:dyDescent="0.3">
      <c r="A29" s="10">
        <f t="shared" si="1"/>
        <v>1</v>
      </c>
      <c r="B29" s="56" t="s">
        <v>22</v>
      </c>
      <c r="C29" s="57"/>
      <c r="D29" s="58"/>
      <c r="E29" s="28"/>
      <c r="F29" s="29"/>
      <c r="G29" s="30" t="s">
        <v>21</v>
      </c>
      <c r="H29" s="31"/>
      <c r="I29" s="32">
        <v>1</v>
      </c>
      <c r="J29" s="33" t="str">
        <f t="shared" ref="J29:J31" si="2">IF(AND(H29&lt;&gt;"",I29&lt;&gt;""),H29*I29,"")</f>
        <v/>
      </c>
    </row>
    <row r="30" spans="1:12" ht="30" customHeight="1" x14ac:dyDescent="0.25">
      <c r="A30" s="10">
        <f t="shared" si="1"/>
        <v>1</v>
      </c>
      <c r="B30" s="56" t="s">
        <v>23</v>
      </c>
      <c r="C30" s="59"/>
      <c r="D30" s="34" t="s">
        <v>24</v>
      </c>
      <c r="E30" s="35" t="s">
        <v>25</v>
      </c>
      <c r="F30" s="36" t="s">
        <v>25</v>
      </c>
      <c r="G30" s="30" t="s">
        <v>25</v>
      </c>
      <c r="H30" s="31"/>
      <c r="I30" s="32">
        <v>1</v>
      </c>
      <c r="J30" s="33" t="str">
        <f t="shared" si="2"/>
        <v/>
      </c>
    </row>
    <row r="31" spans="1:12" ht="30" customHeight="1" thickBot="1" x14ac:dyDescent="0.3">
      <c r="A31" s="10">
        <f t="shared" si="1"/>
        <v>1</v>
      </c>
      <c r="B31" s="60"/>
      <c r="C31" s="61"/>
      <c r="D31" s="37" t="s">
        <v>26</v>
      </c>
      <c r="E31" s="38" t="s">
        <v>25</v>
      </c>
      <c r="F31" s="39" t="s">
        <v>25</v>
      </c>
      <c r="G31" s="40" t="s">
        <v>25</v>
      </c>
      <c r="H31" s="41"/>
      <c r="I31" s="42">
        <v>1</v>
      </c>
      <c r="J31" s="43" t="str">
        <f t="shared" si="2"/>
        <v/>
      </c>
    </row>
    <row r="32" spans="1:12" ht="30" customHeight="1" thickBot="1" x14ac:dyDescent="0.3">
      <c r="A32" s="10">
        <f t="shared" si="1"/>
        <v>1</v>
      </c>
      <c r="B32" s="44" t="s">
        <v>27</v>
      </c>
      <c r="C32" s="45"/>
      <c r="D32" s="45"/>
      <c r="E32" s="45"/>
      <c r="F32" s="45"/>
      <c r="G32" s="45"/>
      <c r="I32" s="46" t="s">
        <v>28</v>
      </c>
      <c r="J32" s="47" t="str">
        <f>IF(SUM(J28:J31)&gt;0,SUM(J28:J31),"")</f>
        <v/>
      </c>
    </row>
    <row r="33" spans="1:10" x14ac:dyDescent="0.25">
      <c r="A33" s="10">
        <f t="shared" si="1"/>
        <v>1</v>
      </c>
    </row>
    <row r="34" spans="1:10" x14ac:dyDescent="0.25">
      <c r="A34" s="10">
        <f t="shared" si="1"/>
        <v>1</v>
      </c>
    </row>
    <row r="35" spans="1:10" x14ac:dyDescent="0.25">
      <c r="A35" s="10">
        <f t="shared" si="1"/>
        <v>1</v>
      </c>
    </row>
    <row r="36" spans="1:10" x14ac:dyDescent="0.25">
      <c r="A36" s="10">
        <f t="shared" si="1"/>
        <v>1</v>
      </c>
      <c r="C36" s="48" t="s">
        <v>29</v>
      </c>
      <c r="D36" s="49"/>
    </row>
    <row r="37" spans="1:10" s="50" customFormat="1" x14ac:dyDescent="0.25">
      <c r="A37" s="10">
        <f t="shared" si="1"/>
        <v>1</v>
      </c>
      <c r="C37" s="48"/>
    </row>
    <row r="38" spans="1:10" s="50" customFormat="1" ht="15" customHeight="1" x14ac:dyDescent="0.25">
      <c r="A38" s="10">
        <f t="shared" si="1"/>
        <v>1</v>
      </c>
      <c r="C38" s="48" t="s">
        <v>30</v>
      </c>
      <c r="D38" s="49"/>
      <c r="G38" s="51"/>
      <c r="H38" s="51"/>
      <c r="I38" s="51"/>
      <c r="J38" s="51"/>
    </row>
    <row r="39" spans="1:10" s="50" customFormat="1" x14ac:dyDescent="0.25">
      <c r="A39" s="10">
        <f t="shared" si="1"/>
        <v>1</v>
      </c>
      <c r="F39" s="52"/>
      <c r="G39" s="62" t="str">
        <f>"podpis a pečiatka "&amp;IF(OR([1]summary!$K$39="",[1]summary!$K$39&gt;=[1]summary!$K$37),"navrhovateľa","dodávateľa")</f>
        <v>podpis a pečiatka dodávateľa</v>
      </c>
      <c r="H39" s="62"/>
      <c r="I39" s="62"/>
      <c r="J39" s="62"/>
    </row>
  </sheetData>
  <sheetProtection algorithmName="SHA-512" hashValue="uSUJf8pHw5k3M5hZbvMVb71FRTuotfWZTXqro2ybrj8EbiJYe22ISL0Pp2h2HHiQ92T0GbRCdupQ1Um97Lhk2g==" saltValue="/m5zu68s36HhfDBx5oM2ZA==" spinCount="100000" sheet="1" objects="1" scenarios="1" formatCells="0" formatColumns="0" formatRows="0" selectLockedCells="1"/>
  <autoFilter ref="A1:A39">
    <filterColumn colId="0">
      <filters>
        <filter val="1"/>
      </filters>
    </filterColumn>
  </autoFilter>
  <mergeCells count="28">
    <mergeCell ref="B5:J5"/>
    <mergeCell ref="B7:J7"/>
    <mergeCell ref="B9:J10"/>
    <mergeCell ref="C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8:D28"/>
    <mergeCell ref="B29:D29"/>
    <mergeCell ref="B30:C31"/>
    <mergeCell ref="G39:J39"/>
    <mergeCell ref="C20:D20"/>
    <mergeCell ref="E20:F20"/>
    <mergeCell ref="B23:J23"/>
    <mergeCell ref="B25:C25"/>
    <mergeCell ref="D25:J25"/>
    <mergeCell ref="B27:D2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7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Silvia Harcsová</dc:creator>
  <cp:lastModifiedBy>Ing. Silvia Harcsová</cp:lastModifiedBy>
  <dcterms:created xsi:type="dcterms:W3CDTF">2017-10-09T14:00:40Z</dcterms:created>
  <dcterms:modified xsi:type="dcterms:W3CDTF">2017-10-09T14:02:08Z</dcterms:modified>
</cp:coreProperties>
</file>